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2021" sheetId="1" r:id="rId1"/>
    <sheet name="2022" sheetId="2" r:id="rId2"/>
    <sheet name="2023" sheetId="3" r:id="rId3"/>
    <sheet name="Дот.обл+мест" sheetId="4" r:id="rId4"/>
  </sheets>
  <definedNames/>
  <calcPr fullCalcOnLoad="1"/>
</workbook>
</file>

<file path=xl/sharedStrings.xml><?xml version="1.0" encoding="utf-8"?>
<sst xmlns="http://schemas.openxmlformats.org/spreadsheetml/2006/main" count="66" uniqueCount="26">
  <si>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</si>
  <si>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</si>
  <si>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</si>
  <si>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</si>
  <si>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</si>
  <si>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ИТОГО по сельским поселениям</t>
  </si>
  <si>
    <t>Кузоватовское городское поселение</t>
  </si>
  <si>
    <t xml:space="preserve">ВСЕГО по поселениям </t>
  </si>
  <si>
    <t>Начальник МУ Финансовое управление
администрации МО "Кузоватовский район"</t>
  </si>
  <si>
    <t>В.В. Фадеева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</si>
  <si>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2021 год</t>
  </si>
  <si>
    <t>Сумма дотаций
  на 2021 год  тыс.руб.</t>
  </si>
  <si>
    <t>Сумма дотаций на выравнивание бюджетной обеспеченности                      на 2021 год (за счет субвенций)  тыс.руб.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</si>
  <si>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2022 год</t>
  </si>
  <si>
    <t>Сумма дотаций
  на 2022 год  тыс.руб.</t>
  </si>
  <si>
    <t>Сумма дотаций на выравнивание бюджетной обеспеченности                      на 2022 год (за счет субвенций)  тыс.руб.</t>
  </si>
  <si>
    <t>Итого</t>
  </si>
  <si>
    <t>Численность населения на 01.01.2020 г., человек</t>
  </si>
  <si>
    <t>Численность населения на 01.01.2020 г., человек (для расчета дотаций) чел.</t>
  </si>
  <si>
    <t>Расчет дотаций на выравнивание  бюджетной обеспеченности поселений Кузоватовского района за счет субвенций из областного бюджета (на осуществление органами местного самоуправления государственных полномочий по расчёту и предоставлению дотаций поселениям) на 2023 год</t>
  </si>
  <si>
    <t>Сумма дотаций
  на 2023 год  тыс.руб.</t>
  </si>
  <si>
    <t>Сумма дотаций на выравнивание бюджетной обеспеченности                      на 2023 год (за счет субвенций)  тыс.руб.</t>
  </si>
  <si>
    <t>Сумма дотаций на выравнивание бюджетной обеспеченности                      на 2021 год (за счет ср-в местного бюджета)  тыс.руб.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</si>
  <si>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2023 год - 7366,1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</si>
  <si>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2022 год - 7083,9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</si>
  <si>
    <t>Всего субвенций на осуществление органами местного самоуправления государственных полномочий по расчету и предоставлению дотаций поселениям на 2021 год - 6952,0 тыс.рублей, в том числе 3,245 тыс.рублей на осуществление расчета (2,95 тыс.рублей на доплату к з/плате с начислениями и 0,295 тыс.рублей на материальные затраты)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</si>
</sst>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vertical="justify" wrapText="1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1" fillId="3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10</v>
      </c>
      <c r="B1" s="25"/>
      <c r="C1" s="25"/>
      <c r="D1" s="25"/>
      <c r="E1" s="25"/>
    </row>
    <row r="2" spans="1:5" ht="107.25" customHeight="1">
      <c r="A2" s="18"/>
      <c r="B2" s="19" t="s">
        <v>17</v>
      </c>
      <c r="C2" s="19" t="s">
        <v>18</v>
      </c>
      <c r="D2" s="19" t="s">
        <v>11</v>
      </c>
      <c r="E2" s="19" t="s">
        <v>12</v>
      </c>
    </row>
    <row r="3" spans="1:6" ht="15.75">
      <c r="A3" s="20" t="s">
        <v>0</v>
      </c>
      <c r="B3" s="20"/>
      <c r="C3" s="20">
        <v>2728</v>
      </c>
      <c r="D3" s="15"/>
      <c r="E3" s="17">
        <f>D8*C3/C8</f>
        <v>1000.8026841243864</v>
      </c>
      <c r="F3" s="2">
        <f>D10/C10*C3</f>
        <v>1000.8026841243864</v>
      </c>
    </row>
    <row r="4" spans="1:6" ht="15.75">
      <c r="A4" s="20" t="s">
        <v>1</v>
      </c>
      <c r="B4" s="20"/>
      <c r="C4" s="20">
        <v>2230</v>
      </c>
      <c r="D4" s="15"/>
      <c r="E4" s="17">
        <f>D8*C4/C8</f>
        <v>818.1048334301252</v>
      </c>
      <c r="F4" s="2">
        <f>D10/C10*C4</f>
        <v>818.1048334301252</v>
      </c>
    </row>
    <row r="5" spans="1:6" ht="15.75">
      <c r="A5" s="20" t="s">
        <v>2</v>
      </c>
      <c r="B5" s="20"/>
      <c r="C5" s="20">
        <v>3279</v>
      </c>
      <c r="D5" s="15"/>
      <c r="E5" s="17">
        <v>1202.943</v>
      </c>
      <c r="F5" s="2">
        <f>D10/C10*C5</f>
        <v>1202.944281980888</v>
      </c>
    </row>
    <row r="6" spans="1:6" ht="15.75">
      <c r="A6" s="20" t="s">
        <v>3</v>
      </c>
      <c r="B6" s="20"/>
      <c r="C6" s="20">
        <v>1231</v>
      </c>
      <c r="D6" s="15"/>
      <c r="E6" s="17">
        <f>D8*C6/C8</f>
        <v>451.6085425795893</v>
      </c>
      <c r="F6" s="2">
        <f>D10/C10*C6</f>
        <v>451.6085425795893</v>
      </c>
    </row>
    <row r="7" spans="1:6" ht="15.75">
      <c r="A7" s="20" t="s">
        <v>4</v>
      </c>
      <c r="B7" s="20"/>
      <c r="C7" s="20">
        <v>2069</v>
      </c>
      <c r="D7" s="15"/>
      <c r="E7" s="17">
        <f>D8*C7/C8</f>
        <v>759.0398656353942</v>
      </c>
      <c r="F7" s="2">
        <f>D10/C10*C7</f>
        <v>759.0398656353942</v>
      </c>
    </row>
    <row r="8" spans="1:6" s="4" customFormat="1" ht="15.75">
      <c r="A8" s="15" t="s">
        <v>5</v>
      </c>
      <c r="B8" s="15">
        <f>C10-C9</f>
        <v>11537</v>
      </c>
      <c r="C8" s="15">
        <f>SUM(C3:C7)</f>
        <v>11537</v>
      </c>
      <c r="D8" s="16">
        <f>SUM(D10/B10*B8)</f>
        <v>4232.500207750383</v>
      </c>
      <c r="E8" s="16">
        <v>4232.5</v>
      </c>
      <c r="F8" s="3">
        <f>SUM(F3:F7)</f>
        <v>4232.500207750383</v>
      </c>
    </row>
    <row r="9" spans="1:6" ht="15.75">
      <c r="A9" s="20" t="s">
        <v>6</v>
      </c>
      <c r="B9" s="20">
        <v>7404</v>
      </c>
      <c r="C9" s="20">
        <v>7404</v>
      </c>
      <c r="D9" s="17">
        <f>SUM(D10/B10*B9)</f>
        <v>2716.2547922496174</v>
      </c>
      <c r="E9" s="17">
        <f>D9</f>
        <v>2716.2547922496174</v>
      </c>
      <c r="F9" s="2">
        <f>SUM(D10/C10*C9)</f>
        <v>2716.2547922496174</v>
      </c>
    </row>
    <row r="10" spans="1:6" s="4" customFormat="1" ht="15.75">
      <c r="A10" s="7" t="s">
        <v>7</v>
      </c>
      <c r="B10" s="7">
        <f>SUM(B8:B9)</f>
        <v>18941</v>
      </c>
      <c r="C10" s="7">
        <f>SUM(C8:C9)</f>
        <v>18941</v>
      </c>
      <c r="D10" s="15">
        <f>6952-3.245</f>
        <v>6948.755</v>
      </c>
      <c r="E10" s="16">
        <f>SUM(E8:E9)</f>
        <v>6948.754792249618</v>
      </c>
      <c r="F10" s="11">
        <f>SUM(F8:F9)</f>
        <v>6948.755000000001</v>
      </c>
    </row>
    <row r="11" spans="1:5" ht="15.75">
      <c r="A11" s="8"/>
      <c r="B11" s="8"/>
      <c r="C11" s="8"/>
      <c r="D11" s="9"/>
      <c r="E11" s="8"/>
    </row>
    <row r="12" spans="1:5" ht="69" customHeight="1">
      <c r="A12" s="26" t="s">
        <v>25</v>
      </c>
      <c r="B12" s="27"/>
      <c r="C12" s="27"/>
      <c r="D12" s="27"/>
      <c r="E12" s="27"/>
    </row>
    <row r="13" ht="12.75" customHeight="1"/>
    <row r="14" spans="1:5" ht="51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30" t="s">
        <v>13</v>
      </c>
      <c r="B1" s="30"/>
      <c r="C1" s="30"/>
      <c r="D1" s="30"/>
      <c r="E1" s="30"/>
    </row>
    <row r="2" spans="1:5" ht="99.75" customHeight="1">
      <c r="A2" s="18"/>
      <c r="B2" s="19" t="s">
        <v>17</v>
      </c>
      <c r="C2" s="19" t="s">
        <v>18</v>
      </c>
      <c r="D2" s="19" t="s">
        <v>14</v>
      </c>
      <c r="E2" s="19" t="s">
        <v>15</v>
      </c>
    </row>
    <row r="3" spans="1:6" ht="15.75">
      <c r="A3" s="20" t="s">
        <v>0</v>
      </c>
      <c r="B3" s="20"/>
      <c r="C3" s="20">
        <v>2728</v>
      </c>
      <c r="D3" s="16"/>
      <c r="E3" s="17">
        <f>D8*C3/C8</f>
        <v>1019.7997381342062</v>
      </c>
      <c r="F3" s="2">
        <f>D10/C10*C3</f>
        <v>1019.7997381342062</v>
      </c>
    </row>
    <row r="4" spans="1:6" ht="15.75">
      <c r="A4" s="20" t="s">
        <v>1</v>
      </c>
      <c r="B4" s="20"/>
      <c r="C4" s="20">
        <v>2230</v>
      </c>
      <c r="D4" s="16"/>
      <c r="E4" s="17">
        <f>D8*C4/C8</f>
        <v>833.6339501610264</v>
      </c>
      <c r="F4" s="2">
        <f>D10/C10*C4</f>
        <v>833.6339501610263</v>
      </c>
    </row>
    <row r="5" spans="1:6" ht="15.75">
      <c r="A5" s="20" t="s">
        <v>2</v>
      </c>
      <c r="B5" s="20"/>
      <c r="C5" s="20">
        <v>3279</v>
      </c>
      <c r="D5" s="16"/>
      <c r="E5" s="17">
        <f>D8*C5/C8</f>
        <v>1225.778350931841</v>
      </c>
      <c r="F5" s="2">
        <f>D10/C10*C5</f>
        <v>1225.778350931841</v>
      </c>
    </row>
    <row r="6" spans="1:6" ht="15.75">
      <c r="A6" s="20" t="s">
        <v>3</v>
      </c>
      <c r="B6" s="20"/>
      <c r="C6" s="20">
        <v>1231</v>
      </c>
      <c r="D6" s="16"/>
      <c r="E6" s="17">
        <f>D8*C6/C8</f>
        <v>460.18089356422576</v>
      </c>
      <c r="F6" s="2">
        <f>D10/C10*C6</f>
        <v>460.18089356422576</v>
      </c>
    </row>
    <row r="7" spans="1:6" ht="15.75">
      <c r="A7" s="20" t="s">
        <v>4</v>
      </c>
      <c r="B7" s="20"/>
      <c r="C7" s="20">
        <v>2069</v>
      </c>
      <c r="D7" s="16"/>
      <c r="E7" s="17">
        <f>D8*C7/C8</f>
        <v>773.4478219207011</v>
      </c>
      <c r="F7" s="2">
        <f>D10/C10*C7</f>
        <v>773.4478219207011</v>
      </c>
    </row>
    <row r="8" spans="1:6" s="4" customFormat="1" ht="15.75">
      <c r="A8" s="7" t="s">
        <v>5</v>
      </c>
      <c r="B8" s="7">
        <f>C10-C9</f>
        <v>11537</v>
      </c>
      <c r="C8" s="7">
        <f>SUM(C3:C7)</f>
        <v>11537</v>
      </c>
      <c r="D8" s="16">
        <f>SUM(D10/B10*B8)</f>
        <v>4312.8407547120005</v>
      </c>
      <c r="E8" s="16">
        <f>SUM(E3:E7)</f>
        <v>4312.8407547120005</v>
      </c>
      <c r="F8" s="3">
        <f>SUM(F3:F7)</f>
        <v>4312.8407547120005</v>
      </c>
    </row>
    <row r="9" spans="1:6" ht="15.75">
      <c r="A9" s="6" t="s">
        <v>6</v>
      </c>
      <c r="B9" s="6">
        <v>7404</v>
      </c>
      <c r="C9" s="6">
        <v>7404</v>
      </c>
      <c r="D9" s="17">
        <f>SUM(D10/B10*B9)</f>
        <v>2767.8142452879997</v>
      </c>
      <c r="E9" s="17">
        <f>D9</f>
        <v>2767.8142452879997</v>
      </c>
      <c r="F9" s="2">
        <f>SUM(D10/C10*C9)</f>
        <v>2767.8142452879997</v>
      </c>
    </row>
    <row r="10" spans="1:6" s="4" customFormat="1" ht="15.75">
      <c r="A10" s="7" t="s">
        <v>7</v>
      </c>
      <c r="B10" s="7">
        <f>SUM(B8:B9)</f>
        <v>18941</v>
      </c>
      <c r="C10" s="7">
        <f>SUM(C8:C9)</f>
        <v>18941</v>
      </c>
      <c r="D10" s="16">
        <f>7083.9-3.245</f>
        <v>7080.655</v>
      </c>
      <c r="E10" s="16">
        <f>SUM(E8:E9)</f>
        <v>7080.655000000001</v>
      </c>
      <c r="F10" s="11">
        <f>SUM(F8:F9)</f>
        <v>7080.655000000001</v>
      </c>
    </row>
    <row r="11" spans="1:5" ht="15.75">
      <c r="A11" s="8"/>
      <c r="B11" s="8"/>
      <c r="C11" s="8"/>
      <c r="D11" s="9"/>
      <c r="E11" s="8"/>
    </row>
    <row r="12" spans="1:5" ht="85.5" customHeight="1">
      <c r="A12" s="26" t="s">
        <v>24</v>
      </c>
      <c r="B12" s="27"/>
      <c r="C12" s="27"/>
      <c r="D12" s="27"/>
      <c r="E12" s="27"/>
    </row>
    <row r="14" spans="1:5" ht="46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5.375" style="2" customWidth="1"/>
    <col min="2" max="2" width="14.375" style="2" customWidth="1"/>
    <col min="3" max="3" width="16.875" style="2" customWidth="1"/>
    <col min="4" max="4" width="14.375" style="2" customWidth="1"/>
    <col min="5" max="5" width="25.75390625" style="2" customWidth="1"/>
    <col min="6" max="6" width="9.125" style="2" hidden="1" customWidth="1"/>
    <col min="7" max="16384" width="9.125" style="2" customWidth="1"/>
  </cols>
  <sheetData>
    <row r="1" spans="1:5" ht="72.75" customHeight="1">
      <c r="A1" s="25" t="s">
        <v>19</v>
      </c>
      <c r="B1" s="25"/>
      <c r="C1" s="25"/>
      <c r="D1" s="25"/>
      <c r="E1" s="25"/>
    </row>
    <row r="2" spans="1:5" ht="93" customHeight="1">
      <c r="A2" s="5"/>
      <c r="B2" s="10" t="s">
        <v>17</v>
      </c>
      <c r="C2" s="10" t="s">
        <v>18</v>
      </c>
      <c r="D2" s="10" t="s">
        <v>20</v>
      </c>
      <c r="E2" s="10" t="s">
        <v>21</v>
      </c>
    </row>
    <row r="3" spans="1:6" ht="15.75">
      <c r="A3" s="6" t="s">
        <v>0</v>
      </c>
      <c r="B3" s="6"/>
      <c r="C3" s="1">
        <v>2728</v>
      </c>
      <c r="D3" s="16"/>
      <c r="E3" s="17">
        <f>D8*C3/C8</f>
        <v>1060.4439279869068</v>
      </c>
      <c r="F3" s="2">
        <f>D10/C10*C3</f>
        <v>1060.4439279869068</v>
      </c>
    </row>
    <row r="4" spans="1:6" ht="15.75">
      <c r="A4" s="6" t="s">
        <v>1</v>
      </c>
      <c r="B4" s="6"/>
      <c r="C4" s="1">
        <v>2230</v>
      </c>
      <c r="D4" s="16"/>
      <c r="E4" s="17">
        <f>D8*C4/C8</f>
        <v>866.8584895200888</v>
      </c>
      <c r="F4" s="2">
        <f>D10/C10*C4</f>
        <v>866.8584895200887</v>
      </c>
    </row>
    <row r="5" spans="1:6" ht="15.75">
      <c r="A5" s="6" t="s">
        <v>2</v>
      </c>
      <c r="B5" s="6"/>
      <c r="C5" s="1">
        <v>3279</v>
      </c>
      <c r="D5" s="16"/>
      <c r="E5" s="17">
        <f>D8*C5/C8</f>
        <v>1274.631832796579</v>
      </c>
      <c r="F5" s="2">
        <f>D10/C10*C5</f>
        <v>1274.631832796579</v>
      </c>
    </row>
    <row r="6" spans="1:6" ht="15.75">
      <c r="A6" s="6" t="s">
        <v>3</v>
      </c>
      <c r="B6" s="6"/>
      <c r="C6" s="1">
        <v>1231</v>
      </c>
      <c r="D6" s="16"/>
      <c r="E6" s="17">
        <f>D8*C6/C8</f>
        <v>478.52143524629116</v>
      </c>
      <c r="F6" s="2">
        <f>D10/C10*C6</f>
        <v>478.5214352462911</v>
      </c>
    </row>
    <row r="7" spans="1:6" ht="15.75">
      <c r="A7" s="6" t="s">
        <v>4</v>
      </c>
      <c r="B7" s="6"/>
      <c r="C7" s="1">
        <v>2069</v>
      </c>
      <c r="D7" s="16"/>
      <c r="E7" s="17">
        <f>D8*C7/C8</f>
        <v>804.2736389314188</v>
      </c>
      <c r="F7" s="2">
        <f>D10/C10*C7</f>
        <v>804.2736389314186</v>
      </c>
    </row>
    <row r="8" spans="1:6" s="4" customFormat="1" ht="15.75">
      <c r="A8" s="7" t="s">
        <v>5</v>
      </c>
      <c r="B8" s="7">
        <f>C10-C9</f>
        <v>11537</v>
      </c>
      <c r="C8" s="7">
        <f>SUM(C3:C7)</f>
        <v>11537</v>
      </c>
      <c r="D8" s="16">
        <f>SUM(D10/B10*B8)</f>
        <v>4484.7293244812845</v>
      </c>
      <c r="E8" s="16">
        <f>SUM(E3:E7)</f>
        <v>4484.7293244812845</v>
      </c>
      <c r="F8" s="3">
        <f>SUM(F3:F7)</f>
        <v>4484.7293244812845</v>
      </c>
    </row>
    <row r="9" spans="1:6" ht="15.75">
      <c r="A9" s="6" t="s">
        <v>6</v>
      </c>
      <c r="B9" s="6">
        <v>7404</v>
      </c>
      <c r="C9" s="6">
        <v>7404</v>
      </c>
      <c r="D9" s="17">
        <f>SUM(D10/B10*B9)</f>
        <v>2878.125675518716</v>
      </c>
      <c r="E9" s="17">
        <f>D9</f>
        <v>2878.125675518716</v>
      </c>
      <c r="F9" s="2">
        <f>SUM(D10/C10*C9)</f>
        <v>2878.125675518716</v>
      </c>
    </row>
    <row r="10" spans="1:6" s="4" customFormat="1" ht="15.75">
      <c r="A10" s="7" t="s">
        <v>7</v>
      </c>
      <c r="B10" s="7">
        <f>SUM(B8:B9)</f>
        <v>18941</v>
      </c>
      <c r="C10" s="7">
        <f>SUM(C8:C9)</f>
        <v>18941</v>
      </c>
      <c r="D10" s="12">
        <f>7366.1-3.245</f>
        <v>7362.8550000000005</v>
      </c>
      <c r="E10" s="12">
        <f>SUM(E8:E9)</f>
        <v>7362.8550000000005</v>
      </c>
      <c r="F10" s="11">
        <f>SUM(F8:F9)</f>
        <v>7362.8550000000005</v>
      </c>
    </row>
    <row r="11" spans="1:5" ht="15.75">
      <c r="A11" s="8"/>
      <c r="B11" s="8"/>
      <c r="C11" s="8"/>
      <c r="D11" s="9"/>
      <c r="E11" s="8"/>
    </row>
    <row r="12" spans="1:5" ht="67.5" customHeight="1">
      <c r="A12" s="31" t="s">
        <v>23</v>
      </c>
      <c r="B12" s="32"/>
      <c r="C12" s="32"/>
      <c r="D12" s="32"/>
      <c r="E12" s="32"/>
    </row>
    <row r="14" spans="1:5" ht="43.5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2:E12"/>
    <mergeCell ref="A14:B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0.25390625" style="2" customWidth="1"/>
    <col min="2" max="2" width="13.25390625" style="2" customWidth="1"/>
    <col min="3" max="3" width="15.25390625" style="2" customWidth="1"/>
    <col min="4" max="4" width="11.875" style="2" customWidth="1"/>
    <col min="5" max="5" width="17.25390625" style="2" customWidth="1"/>
    <col min="6" max="6" width="9.125" style="2" hidden="1" customWidth="1"/>
    <col min="7" max="7" width="16.375" style="2" customWidth="1"/>
    <col min="8" max="8" width="12.375" style="2" customWidth="1"/>
    <col min="9" max="16384" width="9.125" style="2" customWidth="1"/>
  </cols>
  <sheetData>
    <row r="1" spans="1:8" ht="72.75" customHeight="1">
      <c r="A1" s="30" t="s">
        <v>10</v>
      </c>
      <c r="B1" s="30"/>
      <c r="C1" s="30"/>
      <c r="D1" s="30"/>
      <c r="E1" s="30"/>
      <c r="F1" s="22"/>
      <c r="G1" s="22"/>
      <c r="H1" s="22"/>
    </row>
    <row r="2" spans="1:8" ht="168" customHeight="1">
      <c r="A2" s="18"/>
      <c r="B2" s="19" t="s">
        <v>17</v>
      </c>
      <c r="C2" s="19" t="s">
        <v>18</v>
      </c>
      <c r="D2" s="19" t="s">
        <v>11</v>
      </c>
      <c r="E2" s="19" t="s">
        <v>12</v>
      </c>
      <c r="F2" s="22"/>
      <c r="G2" s="19" t="s">
        <v>22</v>
      </c>
      <c r="H2" s="23" t="s">
        <v>16</v>
      </c>
    </row>
    <row r="3" spans="1:8" ht="15.75">
      <c r="A3" s="20" t="s">
        <v>0</v>
      </c>
      <c r="B3" s="20"/>
      <c r="C3" s="20">
        <v>2728</v>
      </c>
      <c r="D3" s="16"/>
      <c r="E3" s="17">
        <f>D8*C3/C8</f>
        <v>1000.8026841243864</v>
      </c>
      <c r="F3" s="22">
        <f>D10/C10*C3</f>
        <v>1000.8026841243864</v>
      </c>
      <c r="G3" s="21">
        <v>996.403</v>
      </c>
      <c r="H3" s="17">
        <f>E3+G3</f>
        <v>1997.2056841243864</v>
      </c>
    </row>
    <row r="4" spans="1:8" ht="15.75">
      <c r="A4" s="20" t="s">
        <v>1</v>
      </c>
      <c r="B4" s="20"/>
      <c r="C4" s="20">
        <v>2230</v>
      </c>
      <c r="D4" s="16"/>
      <c r="E4" s="17">
        <f>D8*C4/C8</f>
        <v>818.1048334301252</v>
      </c>
      <c r="F4" s="22">
        <f>D10/C10*C4</f>
        <v>818.1048334301252</v>
      </c>
      <c r="G4" s="21">
        <v>806.685</v>
      </c>
      <c r="H4" s="17">
        <f aca="true" t="shared" si="0" ref="H4:H10">E4+G4</f>
        <v>1624.789833430125</v>
      </c>
    </row>
    <row r="5" spans="1:8" ht="15.75">
      <c r="A5" s="20" t="s">
        <v>2</v>
      </c>
      <c r="B5" s="20"/>
      <c r="C5" s="20">
        <v>3279</v>
      </c>
      <c r="D5" s="16"/>
      <c r="E5" s="17">
        <v>1202.943</v>
      </c>
      <c r="F5" s="22">
        <f>D10/C10*C5</f>
        <v>1202.944281980888</v>
      </c>
      <c r="G5" s="21">
        <v>1304.106</v>
      </c>
      <c r="H5" s="17">
        <f t="shared" si="0"/>
        <v>2507.049</v>
      </c>
    </row>
    <row r="6" spans="1:8" ht="15.75">
      <c r="A6" s="20" t="s">
        <v>3</v>
      </c>
      <c r="B6" s="20"/>
      <c r="C6" s="20">
        <v>1231</v>
      </c>
      <c r="D6" s="16"/>
      <c r="E6" s="17">
        <f>D8*C6/C8</f>
        <v>451.6085425795893</v>
      </c>
      <c r="F6" s="22">
        <f>D10/C10*C6</f>
        <v>451.6085425795893</v>
      </c>
      <c r="G6" s="21">
        <v>854.429</v>
      </c>
      <c r="H6" s="17">
        <f t="shared" si="0"/>
        <v>1306.0375425795892</v>
      </c>
    </row>
    <row r="7" spans="1:8" ht="15.75">
      <c r="A7" s="20" t="s">
        <v>4</v>
      </c>
      <c r="B7" s="20"/>
      <c r="C7" s="20">
        <v>2069</v>
      </c>
      <c r="D7" s="16"/>
      <c r="E7" s="17">
        <f>D8*C7/C8</f>
        <v>759.0398656353942</v>
      </c>
      <c r="F7" s="22">
        <f>D10/C10*C7</f>
        <v>759.0398656353942</v>
      </c>
      <c r="G7" s="21">
        <v>1138.377</v>
      </c>
      <c r="H7" s="17">
        <f t="shared" si="0"/>
        <v>1897.416865635394</v>
      </c>
    </row>
    <row r="8" spans="1:8" s="4" customFormat="1" ht="15.75">
      <c r="A8" s="15" t="s">
        <v>5</v>
      </c>
      <c r="B8" s="15">
        <f>C10-C9</f>
        <v>11537</v>
      </c>
      <c r="C8" s="15">
        <f>SUM(C3:C7)</f>
        <v>11537</v>
      </c>
      <c r="D8" s="16">
        <f>SUM(D10/B10*B8)</f>
        <v>4232.500207750383</v>
      </c>
      <c r="E8" s="16">
        <v>4232.5</v>
      </c>
      <c r="F8" s="24">
        <f>SUM(F3:F7)</f>
        <v>4232.500207750383</v>
      </c>
      <c r="G8" s="15">
        <f>SUM(G3:G7)</f>
        <v>5100</v>
      </c>
      <c r="H8" s="16">
        <f t="shared" si="0"/>
        <v>9332.5</v>
      </c>
    </row>
    <row r="9" spans="1:8" ht="15.75">
      <c r="A9" s="20" t="s">
        <v>6</v>
      </c>
      <c r="B9" s="20">
        <v>7404</v>
      </c>
      <c r="C9" s="20">
        <v>7404</v>
      </c>
      <c r="D9" s="17">
        <f>SUM(D10/B10*B9)</f>
        <v>2716.2547922496174</v>
      </c>
      <c r="E9" s="17">
        <f>D9</f>
        <v>2716.2547922496174</v>
      </c>
      <c r="F9" s="13">
        <f>SUM(D10/C10*C9)</f>
        <v>2716.2547922496174</v>
      </c>
      <c r="G9" s="20"/>
      <c r="H9" s="17">
        <f t="shared" si="0"/>
        <v>2716.2547922496174</v>
      </c>
    </row>
    <row r="10" spans="1:8" s="4" customFormat="1" ht="15.75">
      <c r="A10" s="7" t="s">
        <v>7</v>
      </c>
      <c r="B10" s="7">
        <f>SUM(B8:B9)</f>
        <v>18941</v>
      </c>
      <c r="C10" s="7">
        <f>SUM(C8:C9)</f>
        <v>18941</v>
      </c>
      <c r="D10" s="16">
        <f>6952-3.245</f>
        <v>6948.755</v>
      </c>
      <c r="E10" s="16">
        <f>SUM(E8:E9)</f>
        <v>6948.754792249618</v>
      </c>
      <c r="F10" s="14">
        <f>SUM(F8:F9)</f>
        <v>6948.755000000001</v>
      </c>
      <c r="G10" s="15">
        <f>SUM(G8:G9)</f>
        <v>5100</v>
      </c>
      <c r="H10" s="16">
        <f t="shared" si="0"/>
        <v>12048.754792249618</v>
      </c>
    </row>
    <row r="11" spans="1:5" ht="15.75">
      <c r="A11" s="8"/>
      <c r="B11" s="8"/>
      <c r="C11" s="8"/>
      <c r="D11" s="9"/>
      <c r="E11" s="8"/>
    </row>
    <row r="12" spans="1:7" ht="47.25" customHeight="1">
      <c r="A12" s="33" t="s">
        <v>25</v>
      </c>
      <c r="B12" s="33"/>
      <c r="C12" s="33"/>
      <c r="D12" s="33"/>
      <c r="E12" s="33"/>
      <c r="F12" s="33"/>
      <c r="G12" s="33"/>
    </row>
    <row r="14" spans="1:5" ht="36" customHeight="1">
      <c r="A14" s="28" t="s">
        <v>8</v>
      </c>
      <c r="B14" s="28"/>
      <c r="D14" s="29" t="s">
        <v>9</v>
      </c>
      <c r="E14" s="29"/>
    </row>
  </sheetData>
  <sheetProtection/>
  <mergeCells count="4">
    <mergeCell ref="A1:E1"/>
    <mergeCell ref="A14:B14"/>
    <mergeCell ref="D14:E14"/>
    <mergeCell ref="A12:G12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Kuz4</dc:creator>
  <cp:keywords/>
  <dc:description/>
  <cp:lastModifiedBy>Лена</cp:lastModifiedBy>
  <cp:lastPrinted>2020-10-27T09:49:38Z</cp:lastPrinted>
  <dcterms:created xsi:type="dcterms:W3CDTF">2006-11-01T07:11:21Z</dcterms:created>
  <dcterms:modified xsi:type="dcterms:W3CDTF">2020-10-27T09:58:18Z</dcterms:modified>
  <cp:category/>
  <cp:version/>
  <cp:contentType/>
  <cp:contentStatus/>
</cp:coreProperties>
</file>